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328"/>
  <x:workbookPr defaultThemeVersion="166925"/>
  <mc:AlternateContent xmlns:mc="http://schemas.openxmlformats.org/markup-compatibility/2006">
    <mc:Choice Requires="x15">
      <x15ac:absPath xmlns:x15ac="http://schemas.microsoft.com/office/spreadsheetml/2010/11/ac" url="\\laf-app01\Homefolder$\tba\DocuNote\Checked Out\Dokumenter\26\2026-000170\"/>
    </mc:Choice>
  </mc:AlternateContent>
  <xr:revisionPtr revIDLastSave="0" documentId="13_ncr:1_{2FA0270C-D6D5-490B-8120-093973637D70}" xr6:coauthVersionLast="47" xr6:coauthVersionMax="47" xr10:uidLastSave="{00000000-0000-0000-0000-000000000000}"/>
  <x:bookViews>
    <x:workbookView xWindow="-120" yWindow="-120" windowWidth="29040" windowHeight="17520" activeTab="1" xr2:uid="{A0937344-8350-40F5-92E9-BD5F3BAA75AD}"/>
    <x:workbookView xWindow="28680" yWindow="-120" windowWidth="29040" windowHeight="17520" activeTab="1" xr2:uid="{D3248D1A-EE32-41A3-AD60-681FF1B9489E}"/>
  </x:bookViews>
  <x:sheets>
    <x:sheet name="Aconto" sheetId="1" r:id="rId1"/>
    <x:sheet name="Afregning" sheetId="3" r:id="rId2"/>
  </x:sheets>
  <x:calcPr calcId="191029" iterateCount="10000" iterateDelta="9.9999999999999994E-12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x:extLst>
</x:workbook>
</file>

<file path=xl/calcChain.xml><?xml version="1.0" encoding="utf-8"?>
<calcChain xmlns="http://schemas.openxmlformats.org/spreadsheetml/2006/main">
  <c r="E13" i="3" l="1"/>
  <c r="D15" i="3"/>
  <c r="E17" i="3"/>
  <c r="F17" i="3" s="1"/>
  <c r="E14" i="3"/>
  <c r="F14" i="3" s="1"/>
  <c r="F17" i="1"/>
  <c r="F14" i="1"/>
  <c r="F7" i="3"/>
  <c r="E15" i="3"/>
  <c r="F21" i="1" l="1"/>
  <c r="F21" i="3"/>
  <c r="E16" i="3"/>
  <c r="E18" i="3"/>
  <c r="F19" i="3" l="1"/>
  <c r="F19" i="1"/>
  <c r="D18" i="3"/>
  <c r="F18" i="3" s="1"/>
  <c r="F16" i="3"/>
  <c r="F15" i="3"/>
  <c r="F13" i="3"/>
  <c r="D18" i="1"/>
  <c r="F18" i="1" s="1"/>
  <c r="F13" i="1"/>
  <c r="F16" i="1"/>
  <c r="D15" i="1"/>
  <c r="F15" i="1" s="1"/>
  <c r="F20" i="3" l="1"/>
  <c r="F20" i="1"/>
  <c r="F22" i="1" s="1"/>
  <c r="F22" i="3" l="1"/>
  <c r="F23" i="3" s="1"/>
  <c r="F28" i="3" s="1"/>
  <c r="F23" i="1"/>
  <c r="F26" i="1" s="1"/>
</calcChain>
</file>

<file path=xl/sharedStrings.xml><?xml version="1.0" encoding="utf-8"?>
<sst xmlns="http://schemas.openxmlformats.org/spreadsheetml/2006/main" count="55" uniqueCount="29">
  <si>
    <t>Navn</t>
  </si>
  <si>
    <t>Adresse</t>
  </si>
  <si>
    <t>Post nr. og by</t>
  </si>
  <si>
    <t xml:space="preserve">Kundenr.: </t>
  </si>
  <si>
    <t>Forbrugssted:</t>
  </si>
  <si>
    <t>Fast bidrag vand</t>
  </si>
  <si>
    <t>Moms, 25%</t>
  </si>
  <si>
    <t>Fast bidrag vandafledning</t>
  </si>
  <si>
    <t>Vandpris</t>
  </si>
  <si>
    <t>Forbrug</t>
  </si>
  <si>
    <t>Pris</t>
  </si>
  <si>
    <t>Beløb</t>
  </si>
  <si>
    <t>Forbrugsår:</t>
  </si>
  <si>
    <t>Antal måneder:</t>
  </si>
  <si>
    <t>I alt</t>
  </si>
  <si>
    <t>Periodens forbrug, m3:</t>
  </si>
  <si>
    <t>Leje administration</t>
  </si>
  <si>
    <t>Aconto opkrævet hos lejer</t>
  </si>
  <si>
    <t>Slutafregning af forbrugsafgifter</t>
  </si>
  <si>
    <t>Vandafledningspris</t>
  </si>
  <si>
    <t>Acontoafregning af forbrugsafgifter</t>
  </si>
  <si>
    <t>Aconto opkrævning hos lejer, pr. måned</t>
  </si>
  <si>
    <t>Leje periode:</t>
  </si>
  <si>
    <t>Slutafregning (minusbeløb tilbagebetales til lejer)</t>
  </si>
  <si>
    <t>Fra - til:</t>
  </si>
  <si>
    <t>Momsfrit</t>
  </si>
  <si>
    <t>Bidrag til grundvandsbeskyttelse*</t>
  </si>
  <si>
    <t>Beløb markeret med * er momsfrit</t>
  </si>
  <si>
    <t>Gebyr for Miljøstyrelsens tilsyn*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</si>
</sst>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1" fillId="0" borderId="0" xfId="0" applyFont="1" applyAlignment="1">
      <alignment horizontal="center"/>
    </xf>
    <xf numFmtId="4" fontId="0" fillId="0" borderId="4" xfId="0" applyNumberFormat="1" applyBorder="1"/>
    <xf numFmtId="4" fontId="1" fillId="0" borderId="5" xfId="0" applyNumberFormat="1" applyFont="1" applyBorder="1"/>
    <xf numFmtId="164" fontId="0" fillId="0" borderId="0" xfId="0" applyNumberFormat="1" applyAlignment="1">
      <alignment horizontal="center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1"/>
  <sheetViews>
    <sheetView workbookViewId="0">
      <selection activeCell="F9" sqref="F9"/>
    </sheetView>
    <sheetView workbookViewId="1"/>
  </sheetViews>
  <sheetFormatPr defaultRowHeight="15" x14ac:dyDescent="0.25"/>
  <cols>
    <col min="1" max="1" width="4" customWidth="1"/>
    <col min="2" max="2" width="35.28515625" customWidth="1"/>
    <col min="3" max="3" width="2.42578125" customWidth="1"/>
    <col min="4" max="4" width="10.28515625" customWidth="1"/>
    <col min="5" max="5" width="13.140625" customWidth="1"/>
    <col min="6" max="6" width="16.85546875" customWidth="1"/>
  </cols>
  <sheetData>
    <row r="2" spans="2:6" ht="18.75" x14ac:dyDescent="0.3">
      <c r="B2" s="3" t="s">
        <v>20</v>
      </c>
    </row>
    <row r="3" spans="2:6" ht="15.75" thickBot="1" x14ac:dyDescent="0.3"/>
    <row r="4" spans="2:6" ht="15.75" thickBot="1" x14ac:dyDescent="0.3">
      <c r="B4" s="9" t="s">
        <v>0</v>
      </c>
      <c r="D4" t="s">
        <v>3</v>
      </c>
      <c r="F4" s="12">
        <v>123456</v>
      </c>
    </row>
    <row r="5" spans="2:6" ht="15.75" thickBot="1" x14ac:dyDescent="0.3">
      <c r="B5" s="10" t="s">
        <v>1</v>
      </c>
      <c r="D5" t="s">
        <v>4</v>
      </c>
      <c r="F5" s="13" t="s">
        <v>1</v>
      </c>
    </row>
    <row r="6" spans="2:6" x14ac:dyDescent="0.25">
      <c r="B6" s="10" t="s">
        <v>2</v>
      </c>
      <c r="D6" s="1"/>
      <c r="E6" s="1"/>
    </row>
    <row r="7" spans="2:6" ht="15.75" thickBot="1" x14ac:dyDescent="0.3">
      <c r="B7" s="11"/>
      <c r="D7" t="s">
        <v>12</v>
      </c>
      <c r="F7" s="8">
        <v>46387</v>
      </c>
    </row>
    <row r="8" spans="2:6" ht="15.75" thickBot="1" x14ac:dyDescent="0.3">
      <c r="B8" s="16" t="s">
        <v>22</v>
      </c>
      <c r="D8" t="s">
        <v>13</v>
      </c>
      <c r="F8" s="14">
        <v>12</v>
      </c>
    </row>
    <row r="9" spans="2:6" ht="15.75" thickBot="1" x14ac:dyDescent="0.3">
      <c r="B9" s="17" t="s">
        <v>24</v>
      </c>
      <c r="D9" t="s">
        <v>15</v>
      </c>
      <c r="F9" s="14">
        <v>100</v>
      </c>
    </row>
    <row r="11" spans="2:6" x14ac:dyDescent="0.25">
      <c r="D11" s="5" t="s">
        <v>9</v>
      </c>
      <c r="E11" s="5" t="s">
        <v>10</v>
      </c>
      <c r="F11" s="5" t="s">
        <v>11</v>
      </c>
    </row>
    <row r="12" spans="2:6" x14ac:dyDescent="0.25">
      <c r="F12" s="4"/>
    </row>
    <row r="13" spans="2:6" x14ac:dyDescent="0.25">
      <c r="B13" t="s">
        <v>5</v>
      </c>
      <c r="E13" s="4">
        <v>1071.6600000000001</v>
      </c>
      <c r="F13" s="4">
        <f>ROUND((E13/12*$F$8),2)</f>
        <v>1071.6600000000001</v>
      </c>
    </row>
    <row r="14" spans="2:6" x14ac:dyDescent="0.25">
      <c r="B14" t="s">
        <v>26</v>
      </c>
      <c r="E14" s="4">
        <v>23</v>
      </c>
      <c r="F14" s="4">
        <f>ROUND((E14/12*$F$8),2)</f>
        <v>23</v>
      </c>
    </row>
    <row r="15" spans="2:6" x14ac:dyDescent="0.25">
      <c r="B15" t="s">
        <v>8</v>
      </c>
      <c r="D15">
        <f>$F$9</f>
        <v>100</v>
      </c>
      <c r="E15" s="4">
        <v>10.82</v>
      </c>
      <c r="F15" s="4">
        <f>ROUND((D15*E15),2)</f>
        <v>1082</v>
      </c>
    </row>
    <row r="16" spans="2:6" x14ac:dyDescent="0.25">
      <c r="B16" t="s">
        <v>7</v>
      </c>
      <c r="E16" s="4">
        <v>805.75</v>
      </c>
      <c r="F16" s="4">
        <f>ROUND((E16/12*$F$8),2)</f>
        <v>805.75</v>
      </c>
    </row>
    <row r="17" spans="2:6" x14ac:dyDescent="0.25">
      <c r="B17" t="s">
        <v>28</v>
      </c>
      <c r="E17" s="4">
        <v>8.6</v>
      </c>
      <c r="F17" s="4">
        <f>ROUND((E17/12*$F$8),2)</f>
        <v>8.6</v>
      </c>
    </row>
    <row r="18" spans="2:6" ht="15.75" thickBot="1" x14ac:dyDescent="0.3">
      <c r="B18" t="s">
        <v>19</v>
      </c>
      <c r="D18">
        <f>$F$9</f>
        <v>100</v>
      </c>
      <c r="E18" s="4">
        <v>56.64</v>
      </c>
      <c r="F18" s="4">
        <f>ROUND((D18*E18),2)</f>
        <v>5664</v>
      </c>
    </row>
    <row r="19" spans="2:6" ht="15.75" thickBot="1" x14ac:dyDescent="0.3">
      <c r="B19" t="s">
        <v>16</v>
      </c>
      <c r="E19" s="15"/>
      <c r="F19" s="6">
        <f>E19</f>
        <v>0</v>
      </c>
    </row>
    <row r="20" spans="2:6" x14ac:dyDescent="0.25">
      <c r="F20" s="4">
        <f>SUM(F13:F19)</f>
        <v>8655.01</v>
      </c>
    </row>
    <row r="21" spans="2:6" x14ac:dyDescent="0.25">
      <c r="B21" t="s">
        <v>25</v>
      </c>
      <c r="F21" s="4">
        <f>F14+F17</f>
        <v>31.6</v>
      </c>
    </row>
    <row r="22" spans="2:6" x14ac:dyDescent="0.25">
      <c r="B22" t="s">
        <v>6</v>
      </c>
      <c r="F22" s="4">
        <f>ROUND(((F20-F14-F17)*0.25),2)</f>
        <v>2155.85</v>
      </c>
    </row>
    <row r="23" spans="2:6" ht="15.75" thickBot="1" x14ac:dyDescent="0.3">
      <c r="B23" s="2" t="s">
        <v>14</v>
      </c>
      <c r="C23" s="2"/>
      <c r="D23" s="2"/>
      <c r="E23" s="2"/>
      <c r="F23" s="7">
        <f>SUM(F20:F22)</f>
        <v>10842.460000000001</v>
      </c>
    </row>
    <row r="24" spans="2:6" x14ac:dyDescent="0.25">
      <c r="F24" s="4"/>
    </row>
    <row r="25" spans="2:6" x14ac:dyDescent="0.25">
      <c r="F25" s="4"/>
    </row>
    <row r="26" spans="2:6" ht="15.75" thickBot="1" x14ac:dyDescent="0.3">
      <c r="B26" s="2" t="s">
        <v>21</v>
      </c>
      <c r="C26" s="2"/>
      <c r="D26" s="2"/>
      <c r="E26" s="2"/>
      <c r="F26" s="7">
        <f>F23/F8</f>
        <v>903.53833333333341</v>
      </c>
    </row>
    <row r="27" spans="2:6" x14ac:dyDescent="0.25">
      <c r="F27" s="4"/>
    </row>
    <row r="28" spans="2:6" x14ac:dyDescent="0.25">
      <c r="F28" s="4"/>
    </row>
    <row r="29" spans="2:6" x14ac:dyDescent="0.25">
      <c r="B29" t="s">
        <v>27</v>
      </c>
      <c r="F29" s="4"/>
    </row>
    <row r="30" spans="2:6" x14ac:dyDescent="0.25">
      <c r="F30" s="4"/>
    </row>
    <row r="31" spans="2:6" x14ac:dyDescent="0.25">
      <c r="F31" s="4"/>
    </row>
  </sheetData>
  <sheetProtection algorithmName="SHA-512" hashValue="xIUWJGEOnslORRWotWFh0KmtNBDZNkmVAiDPPRczP2Wzp4Teg/gzcBGUeMVKIo/uUmrBWg/2rued/4Er66cQdA==" saltValue="kGF39hYjTa/Y/ozPYpSCO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tabSelected="1" workbookViewId="0">
      <selection activeCell="E14" sqref="E14"/>
    </sheetView>
    <sheetView tabSelected="1" workbookViewId="1"/>
  </sheetViews>
  <sheetFormatPr defaultRowHeight="15" x14ac:dyDescent="0.25"/>
  <cols>
    <col min="1" max="1" width="3.42578125" customWidth="1"/>
    <col min="2" max="2" width="35.28515625" customWidth="1"/>
    <col min="3" max="3" width="2.42578125" customWidth="1"/>
    <col min="5" max="6" width="14.7109375" customWidth="1"/>
  </cols>
  <sheetData>
    <row r="2" spans="2:6" ht="18.75" x14ac:dyDescent="0.3">
      <c r="B2" s="3" t="s">
        <v>18</v>
      </c>
    </row>
    <row r="3" spans="2:6" ht="15.75" thickBot="1" x14ac:dyDescent="0.3"/>
    <row r="4" spans="2:6" ht="15.75" thickBot="1" x14ac:dyDescent="0.3">
      <c r="B4" s="9" t="s">
        <v>0</v>
      </c>
      <c r="D4" t="s">
        <v>3</v>
      </c>
      <c r="F4" s="12">
        <v>123456</v>
      </c>
    </row>
    <row r="5" spans="2:6" ht="15.75" thickBot="1" x14ac:dyDescent="0.3">
      <c r="B5" s="10" t="s">
        <v>1</v>
      </c>
      <c r="D5" t="s">
        <v>4</v>
      </c>
      <c r="F5" s="13" t="s">
        <v>1</v>
      </c>
    </row>
    <row r="6" spans="2:6" x14ac:dyDescent="0.25">
      <c r="B6" s="10" t="s">
        <v>2</v>
      </c>
      <c r="D6" s="1"/>
      <c r="E6" s="1"/>
    </row>
    <row r="7" spans="2:6" ht="15.75" thickBot="1" x14ac:dyDescent="0.3">
      <c r="B7" s="11"/>
      <c r="D7" t="s">
        <v>12</v>
      </c>
      <c r="F7" s="8">
        <f>Aconto!F7</f>
        <v>46387</v>
      </c>
    </row>
    <row r="8" spans="2:6" ht="15.75" thickBot="1" x14ac:dyDescent="0.3">
      <c r="B8" s="16" t="s">
        <v>22</v>
      </c>
      <c r="D8" t="s">
        <v>13</v>
      </c>
      <c r="F8" s="14">
        <v>12</v>
      </c>
    </row>
    <row r="9" spans="2:6" ht="15.75" thickBot="1" x14ac:dyDescent="0.3">
      <c r="B9" s="17" t="s">
        <v>24</v>
      </c>
      <c r="D9" t="s">
        <v>15</v>
      </c>
      <c r="F9" s="14">
        <v>100</v>
      </c>
    </row>
    <row r="11" spans="2:6" x14ac:dyDescent="0.25">
      <c r="D11" s="5" t="s">
        <v>9</v>
      </c>
      <c r="E11" s="5" t="s">
        <v>10</v>
      </c>
      <c r="F11" s="5" t="s">
        <v>11</v>
      </c>
    </row>
    <row r="12" spans="2:6" x14ac:dyDescent="0.25">
      <c r="F12" s="4"/>
    </row>
    <row r="13" spans="2:6" x14ac:dyDescent="0.25">
      <c r="B13" t="s">
        <v>5</v>
      </c>
      <c r="E13" s="4">
        <f>Aconto!E13</f>
        <v>1071.6600000000001</v>
      </c>
      <c r="F13" s="4">
        <f>ROUND((E13/12*$F$8),2)</f>
        <v>1071.6600000000001</v>
      </c>
    </row>
    <row r="14" spans="2:6" x14ac:dyDescent="0.25">
      <c r="B14" t="s">
        <v>26</v>
      </c>
      <c r="E14" s="4">
        <f>Aconto!E14</f>
        <v>23</v>
      </c>
      <c r="F14" s="4">
        <f>ROUND((E14/12*$F$8),2)</f>
        <v>23</v>
      </c>
    </row>
    <row r="15" spans="2:6" x14ac:dyDescent="0.25">
      <c r="B15" t="s">
        <v>8</v>
      </c>
      <c r="D15">
        <f>$F$9</f>
        <v>100</v>
      </c>
      <c r="E15" s="4">
        <f>Aconto!E15</f>
        <v>10.82</v>
      </c>
      <c r="F15" s="4">
        <f>ROUND((D15*E15),2)</f>
        <v>1082</v>
      </c>
    </row>
    <row r="16" spans="2:6" x14ac:dyDescent="0.25">
      <c r="B16" t="s">
        <v>7</v>
      </c>
      <c r="E16" s="4">
        <f>Aconto!E16</f>
        <v>805.75</v>
      </c>
      <c r="F16" s="4">
        <f>ROUND((E16/12*$F$8),2)</f>
        <v>805.75</v>
      </c>
    </row>
    <row r="17" spans="2:6" x14ac:dyDescent="0.25">
      <c r="B17" t="s">
        <v>28</v>
      </c>
      <c r="E17" s="4">
        <f>Aconto!E17</f>
        <v>8.6</v>
      </c>
      <c r="F17" s="4">
        <f>ROUND((E17/12*$F$8),2)</f>
        <v>8.6</v>
      </c>
    </row>
    <row r="18" spans="2:6" ht="15.75" thickBot="1" x14ac:dyDescent="0.3">
      <c r="B18" t="s">
        <v>19</v>
      </c>
      <c r="D18">
        <f>$F$9</f>
        <v>100</v>
      </c>
      <c r="E18" s="4">
        <f>Aconto!E18</f>
        <v>56.64</v>
      </c>
      <c r="F18" s="4">
        <f>ROUND((D18*E18),2)</f>
        <v>5664</v>
      </c>
    </row>
    <row r="19" spans="2:6" ht="15.75" thickBot="1" x14ac:dyDescent="0.3">
      <c r="B19" t="s">
        <v>16</v>
      </c>
      <c r="E19" s="15">
        <v>0</v>
      </c>
      <c r="F19" s="6">
        <f>E19</f>
        <v>0</v>
      </c>
    </row>
    <row r="20" spans="2:6" x14ac:dyDescent="0.25">
      <c r="F20" s="4">
        <f>SUM(F13:F19)</f>
        <v>8655.01</v>
      </c>
    </row>
    <row r="21" spans="2:6" x14ac:dyDescent="0.25">
      <c r="B21" t="s">
        <v>25</v>
      </c>
      <c r="F21" s="4">
        <f>F14+F17</f>
        <v>31.6</v>
      </c>
    </row>
    <row r="22" spans="2:6" x14ac:dyDescent="0.25">
      <c r="B22" t="s">
        <v>6</v>
      </c>
      <c r="F22" s="4">
        <f>ROUND(((F20-F14-F17)*0.25),2)</f>
        <v>2155.85</v>
      </c>
    </row>
    <row r="23" spans="2:6" ht="15.75" thickBot="1" x14ac:dyDescent="0.3">
      <c r="B23" s="2" t="s">
        <v>14</v>
      </c>
      <c r="C23" s="2"/>
      <c r="D23" s="2"/>
      <c r="E23" s="2"/>
      <c r="F23" s="7">
        <f>SUM(F20:F22)</f>
        <v>10842.460000000001</v>
      </c>
    </row>
    <row r="24" spans="2:6" x14ac:dyDescent="0.25">
      <c r="F24" s="4"/>
    </row>
    <row r="25" spans="2:6" ht="15.75" thickBot="1" x14ac:dyDescent="0.3">
      <c r="F25" s="4"/>
    </row>
    <row r="26" spans="2:6" ht="15.75" thickBot="1" x14ac:dyDescent="0.3">
      <c r="B26" s="2" t="s">
        <v>17</v>
      </c>
      <c r="C26" s="2"/>
      <c r="D26" s="2"/>
      <c r="E26" s="2"/>
      <c r="F26" s="15">
        <v>8000</v>
      </c>
    </row>
    <row r="27" spans="2:6" x14ac:dyDescent="0.25">
      <c r="F27" s="4"/>
    </row>
    <row r="28" spans="2:6" ht="15.75" thickBot="1" x14ac:dyDescent="0.3">
      <c r="B28" s="2" t="s">
        <v>23</v>
      </c>
      <c r="F28" s="7">
        <f>F23-F26</f>
        <v>2842.4600000000009</v>
      </c>
    </row>
    <row r="30" spans="2:6" x14ac:dyDescent="0.25">
      <c r="F30" s="4"/>
    </row>
    <row r="31" spans="2:6" x14ac:dyDescent="0.25">
      <c r="B31" t="s">
        <v>27</v>
      </c>
      <c r="F31" s="4"/>
    </row>
  </sheetData>
  <sheetProtection algorithmName="SHA-512" hashValue="yZOqaCFXeO6MSRgs+jQS/Q5sM/Xu49xgibL4zee+cEtXtt5dO8VNHwgdVKnYZWC1keR5WD08FbzhmyvIqxdfjA==" saltValue="CS3bIemAxLLC3DpeDXe6x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Regneark</vt:lpstr>
      </vt:variant>
      <vt:variant>
        <vt:i4>2</vt:i4>
      </vt:variant>
    </vt:vector>
  </ap:HeadingPairs>
  <ap:TitlesOfParts>
    <vt:vector baseType="lpstr" size="2">
      <vt:lpstr>Aconto</vt:lpstr>
      <vt:lpstr>Afregning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afregning-lejeforhold-vand-og-spildevand-2026</dc:title>
  <dc:creator>Søren Lund</dc:creator>
  <dc:description/>
  <lastModifiedBy>Tina Marie Bach</lastModifiedBy>
  <dcterms:created xsi:type="dcterms:W3CDTF">2018-02-19T09:59:27.0000000Z</dcterms:created>
  <dcterms:modified xsi:type="dcterms:W3CDTF">2026-01-08T10:59:49.0000000Z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Dokumentnummer">
    <vt:lpwstr>2026-000170</vt:lpwstr>
  </op:property>
  <op:property fmtid="{D5CDD505-2E9C-101B-9397-08002B2CF9AE}" pid="3" name="E-mail">
    <vt:lpwstr>tba@langeland-forsyning.dk</vt:lpwstr>
  </op:property>
  <op:property fmtid="{D5CDD505-2E9C-101B-9397-08002B2CF9AE}" pid="4" name="Dato">
    <vt:lpwstr>08-01-2026</vt:lpwstr>
  </op:property>
  <op:property fmtid="{D5CDD505-2E9C-101B-9397-08002B2CF9AE}" pid="5" name="Ejendommens adresse">
    <vt:lpwstr/>
  </op:property>
  <op:property fmtid="{D5CDD505-2E9C-101B-9397-08002B2CF9AE}" pid="6" name="Docmodtager_Navn">
    <vt:lpwstr/>
  </op:property>
  <op:property fmtid="{D5CDD505-2E9C-101B-9397-08002B2CF9AE}" pid="7" name="Docmodtager_Gade">
    <vt:lpwstr/>
  </op:property>
  <op:property fmtid="{D5CDD505-2E9C-101B-9397-08002B2CF9AE}" pid="8" name="Docmodtager_Postnr">
    <vt:lpwstr/>
  </op:property>
  <op:property fmtid="{D5CDD505-2E9C-101B-9397-08002B2CF9AE}" pid="9" name="Docmodtager_By">
    <vt:lpwstr/>
  </op:property>
  <op:property fmtid="{D5CDD505-2E9C-101B-9397-08002B2CF9AE}" pid="10" name="Sagsbehandler">
    <vt:lpwstr/>
  </op:property>
  <op:property fmtid="{D5CDD505-2E9C-101B-9397-08002B2CF9AE}" pid="11" name="DN_D_Afsender_Beskrivelse">
    <vt:lpwstr/>
  </op:property>
  <op:property fmtid="{D5CDD505-2E9C-101B-9397-08002B2CF9AE}" pid="12" name="Edited By">
    <vt:lpwstr>Tina Marie Bach</vt:lpwstr>
  </op:property>
  <op:property fmtid="{D5CDD505-2E9C-101B-9397-08002B2CF9AE}" pid="13" name="DN_D_Titel">
    <vt:lpwstr>afregning-lejeforhold-vand-og-spildevand-2026</vt:lpwstr>
  </op:property>
  <op:property fmtid="{D5CDD505-2E9C-101B-9397-08002B2CF9AE}" pid="14" name="Modtager">
    <vt:lpwstr/>
  </op:property>
  <op:property fmtid="{D5CDD505-2E9C-101B-9397-08002B2CF9AE}" pid="15" name="Created By">
    <vt:lpwstr>Tina Marie Bach</vt:lpwstr>
  </op:property>
  <op:property fmtid="{D5CDD505-2E9C-101B-9397-08002B2CF9AE}" pid="16" name="Initialer">
    <vt:lpwstr>tba</vt:lpwstr>
  </op:property>
  <op:property fmtid="{D5CDD505-2E9C-101B-9397-08002B2CF9AE}" pid="17" name="DN_D_SagsansvarligFuldeNavn">
    <vt:lpwstr/>
  </op:property>
  <op:property fmtid="{D5CDD505-2E9C-101B-9397-08002B2CF9AE}" pid="18" name="sagsnummer">
    <vt:lpwstr>STD-2021-0127</vt:lpwstr>
  </op:property>
  <op:property fmtid="{D5CDD505-2E9C-101B-9397-08002B2CF9AE}" pid="19" name="DN_S_Sagstitel">
    <vt:lpwstr>Skabeloner</vt:lpwstr>
  </op:property>
  <op:property fmtid="{D5CDD505-2E9C-101B-9397-08002B2CF9AE}" pid="20" name="Ansvarligfuldenavn">
    <vt:lpwstr/>
  </op:property>
  <op:property fmtid="{D5CDD505-2E9C-101B-9397-08002B2CF9AE}" pid="21" name="Matrikelnummer">
    <vt:lpwstr/>
  </op:property>
  <op:property fmtid="{D5CDD505-2E9C-101B-9397-08002B2CF9AE}" pid="22" name="DN_S_Ansvarlig_email">
    <vt:lpwstr/>
  </op:property>
  <op:property fmtid="{D5CDD505-2E9C-101B-9397-08002B2CF9AE}" pid="23" name="Modtager_Navn">
    <vt:lpwstr/>
  </op:property>
  <op:property fmtid="{D5CDD505-2E9C-101B-9397-08002B2CF9AE}" pid="24" name="Modtager_Gade">
    <vt:lpwstr/>
  </op:property>
  <op:property fmtid="{D5CDD505-2E9C-101B-9397-08002B2CF9AE}" pid="25" name="Modtager_Postnr">
    <vt:lpwstr/>
  </op:property>
  <op:property fmtid="{D5CDD505-2E9C-101B-9397-08002B2CF9AE}" pid="26" name="Modtager_By">
    <vt:lpwstr/>
  </op:property>
  <op:property fmtid="{D5CDD505-2E9C-101B-9397-08002B2CF9AE}" pid="27" name="DN_S_OIS_adresse">
    <vt:lpwstr/>
  </op:property>
  <op:property fmtid="{D5CDD505-2E9C-101B-9397-08002B2CF9AE}" pid="28" name="Title">
    <vt:lpwstr>afregning-lejeforhold-vand-og-spildevand-2026</vt:lpwstr>
  </op:property>
  <op:property fmtid="{D5CDD505-2E9C-101B-9397-08002B2CF9AE}" pid="29" name="Comments">
    <vt:lpwstr/>
  </op:property>
</op:Properties>
</file>